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92" i="1"/>
  <c r="G89"/>
  <c r="G93" s="1"/>
  <c r="G83"/>
  <c r="G78"/>
  <c r="G76"/>
  <c r="G72"/>
  <c r="G69"/>
  <c r="G66"/>
  <c r="G63"/>
  <c r="G58"/>
  <c r="G55"/>
  <c r="G53"/>
  <c r="G49"/>
  <c r="G41"/>
  <c r="G19"/>
  <c r="G16"/>
  <c r="G7"/>
  <c r="G11" s="1"/>
  <c r="E27"/>
  <c r="E19"/>
  <c r="C19"/>
  <c r="C27" s="1"/>
  <c r="E93"/>
  <c r="E92"/>
  <c r="E89"/>
  <c r="E83"/>
  <c r="E78"/>
  <c r="E76"/>
  <c r="E72"/>
  <c r="E69"/>
  <c r="E66"/>
  <c r="E63"/>
  <c r="E58"/>
  <c r="E55"/>
  <c r="E53"/>
  <c r="E49"/>
  <c r="E41"/>
  <c r="E16"/>
  <c r="E7"/>
  <c r="E11" s="1"/>
  <c r="G39" l="1"/>
  <c r="G84" s="1"/>
  <c r="G85" s="1"/>
  <c r="G94" s="1"/>
  <c r="E39"/>
  <c r="E84" s="1"/>
  <c r="E85" s="1"/>
  <c r="E94" s="1"/>
  <c r="D39"/>
  <c r="D92"/>
  <c r="D89"/>
  <c r="D83"/>
  <c r="D78"/>
  <c r="D76"/>
  <c r="D72"/>
  <c r="D69"/>
  <c r="D66"/>
  <c r="D63"/>
  <c r="D58"/>
  <c r="D55"/>
  <c r="D53"/>
  <c r="D49"/>
  <c r="D47"/>
  <c r="D41"/>
  <c r="D16"/>
  <c r="D7"/>
  <c r="C92"/>
  <c r="C89"/>
  <c r="C83"/>
  <c r="C78"/>
  <c r="C76"/>
  <c r="C72"/>
  <c r="C69"/>
  <c r="C66"/>
  <c r="C63"/>
  <c r="C58"/>
  <c r="C55"/>
  <c r="C53"/>
  <c r="C49"/>
  <c r="C47"/>
  <c r="C41"/>
  <c r="C16"/>
  <c r="C10"/>
  <c r="C7"/>
  <c r="D93" l="1"/>
  <c r="D11"/>
  <c r="D84"/>
  <c r="C93"/>
  <c r="C39"/>
  <c r="C84" s="1"/>
  <c r="C11"/>
  <c r="D85" l="1"/>
  <c r="D94" s="1"/>
  <c r="C85"/>
  <c r="C94" s="1"/>
</calcChain>
</file>

<file path=xl/sharedStrings.xml><?xml version="1.0" encoding="utf-8"?>
<sst xmlns="http://schemas.openxmlformats.org/spreadsheetml/2006/main" count="97" uniqueCount="94">
  <si>
    <t>Kontingent</t>
  </si>
  <si>
    <t>Matpenger</t>
  </si>
  <si>
    <t>Tilsk. Rissa kommune</t>
  </si>
  <si>
    <t>Andre tilskudd og refusjoner</t>
  </si>
  <si>
    <t>Sum driftsinntekter</t>
  </si>
  <si>
    <t>Andre driftsinntekter</t>
  </si>
  <si>
    <t>Tilskudd spes.ped</t>
  </si>
  <si>
    <t>Varekjøp, mat, leker, skyss</t>
  </si>
  <si>
    <t>Lønnskostnader</t>
  </si>
  <si>
    <t>Varekjøp/mat</t>
  </si>
  <si>
    <t>Varekjøp fritt</t>
  </si>
  <si>
    <t>Skysspenger</t>
  </si>
  <si>
    <t>Leker/utstyr</t>
  </si>
  <si>
    <t>Lønninger</t>
  </si>
  <si>
    <t>Vikarlønn timer</t>
  </si>
  <si>
    <t>Feriepenger</t>
  </si>
  <si>
    <t>Gruppelivsforsikring</t>
  </si>
  <si>
    <t>Yrkesskadeforsikring</t>
  </si>
  <si>
    <t>Motkonto fordeler</t>
  </si>
  <si>
    <t>Godtgjørelse til styre</t>
  </si>
  <si>
    <t>Styrehonorar periodisert</t>
  </si>
  <si>
    <t>Arbeidsgiveravgift</t>
  </si>
  <si>
    <t>Arb.giveravg. avg. avs. fp</t>
  </si>
  <si>
    <t>Arb.giveravg. Påløpt lønn</t>
  </si>
  <si>
    <t>Forsikring innberettet</t>
  </si>
  <si>
    <t>PBL'S</t>
  </si>
  <si>
    <t>Innberetn.pl.pensjonskostn.</t>
  </si>
  <si>
    <t>Gaver til ansatte</t>
  </si>
  <si>
    <t>Gaver til ansatte ikke fradrag</t>
  </si>
  <si>
    <t>Kurser</t>
  </si>
  <si>
    <t>Sosiale kostnader</t>
  </si>
  <si>
    <t>Andre personal</t>
  </si>
  <si>
    <t>Avskr.maskiner/inventar</t>
  </si>
  <si>
    <t>Avskriving varige driftsm.</t>
  </si>
  <si>
    <t>Renovasjon</t>
  </si>
  <si>
    <t>Lys/varme</t>
  </si>
  <si>
    <t>Renhold</t>
  </si>
  <si>
    <t>Annen kostn. Lokaler</t>
  </si>
  <si>
    <t>Komm. Avgifter</t>
  </si>
  <si>
    <t>Kostnader lokale</t>
  </si>
  <si>
    <t>Leie datasystemer</t>
  </si>
  <si>
    <t>Leie maskiner, inventar</t>
  </si>
  <si>
    <t>Verktøy, inventar</t>
  </si>
  <si>
    <t>Rep/vedlikehold</t>
  </si>
  <si>
    <t>Reparasjon, vedlikehold</t>
  </si>
  <si>
    <t>Fremmede tjenester</t>
  </si>
  <si>
    <t>Kontorkostnader</t>
  </si>
  <si>
    <t>Telefon, porto</t>
  </si>
  <si>
    <t>Reise, diett</t>
  </si>
  <si>
    <t>Salg, reklame, repr.</t>
  </si>
  <si>
    <t>Kontingenter, gaver</t>
  </si>
  <si>
    <t>Kontorrekvisita</t>
  </si>
  <si>
    <t>Trykksaker</t>
  </si>
  <si>
    <t>Aviser, tidsskrifter</t>
  </si>
  <si>
    <t>Møter, kurs, oppdatering o.l</t>
  </si>
  <si>
    <t>Telefonkostnader</t>
  </si>
  <si>
    <t>Porto</t>
  </si>
  <si>
    <t>Bilgodtgjørelse</t>
  </si>
  <si>
    <t>Reisekostnader</t>
  </si>
  <si>
    <t>Annonser</t>
  </si>
  <si>
    <t>Reklamemateriell</t>
  </si>
  <si>
    <t>Kontingent, fradragsberettiget</t>
  </si>
  <si>
    <t>Gaver, ikke</t>
  </si>
  <si>
    <t>Utdeling, innsamlede</t>
  </si>
  <si>
    <t>Forsikringer</t>
  </si>
  <si>
    <t>Forsikringer, garantier</t>
  </si>
  <si>
    <t>Andre kostnader</t>
  </si>
  <si>
    <t>Gebyr bank</t>
  </si>
  <si>
    <t>Øreavrunding</t>
  </si>
  <si>
    <t>Annen kostn. u/fradrag</t>
  </si>
  <si>
    <t>Sum driftskostnader</t>
  </si>
  <si>
    <t>Driftsresultat</t>
  </si>
  <si>
    <t>Finansinntekter</t>
  </si>
  <si>
    <t>Finanskostnader</t>
  </si>
  <si>
    <t>Netto finansposter</t>
  </si>
  <si>
    <t>Årsresultat</t>
  </si>
  <si>
    <t xml:space="preserve">Revisjon </t>
  </si>
  <si>
    <t>Regnskap</t>
  </si>
  <si>
    <t>Renteinntekter</t>
  </si>
  <si>
    <t>Renter</t>
  </si>
  <si>
    <t>Renteinnkter kundefordringer</t>
  </si>
  <si>
    <t>Renter/gebyr</t>
  </si>
  <si>
    <t>Inventar</t>
  </si>
  <si>
    <t>rekvisita/utstyr</t>
  </si>
  <si>
    <t>REF. LØNN/AVG</t>
  </si>
  <si>
    <t>REF. SYKELØNN</t>
  </si>
  <si>
    <t>FRI TELEFON</t>
  </si>
  <si>
    <t>Arbeidsklær</t>
  </si>
  <si>
    <t xml:space="preserve">budsjett 2014 </t>
  </si>
  <si>
    <t>Renter lån</t>
  </si>
  <si>
    <t>virkelig 2014</t>
  </si>
  <si>
    <t>budsjett2015</t>
  </si>
  <si>
    <t>virkelig 2015</t>
  </si>
  <si>
    <t>budsjett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</si>
</sst>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tabSelected="1" workbookViewId="0">
      <selection activeCell="G94" sqref="G94"/>
    </sheetView>
  </sheetViews>
  <sheetFormatPr baseColWidth="10" defaultRowHeight="15"/>
  <cols>
    <col min="2" max="2" width="22.7109375" customWidth="1"/>
    <col min="3" max="3" width="14.5703125" customWidth="1"/>
    <col min="4" max="4" width="14.85546875" customWidth="1"/>
    <col min="5" max="5" width="15.85546875" customWidth="1"/>
    <col min="6" max="6" width="16.28515625" customWidth="1"/>
  </cols>
  <sheetData>
    <row r="2" spans="1:7">
      <c r="C2" t="s">
        <v>88</v>
      </c>
      <c r="D2" t="s">
        <v>90</v>
      </c>
      <c r="E2" t="s">
        <v>91</v>
      </c>
      <c r="F2" t="s">
        <v>92</v>
      </c>
      <c r="G2" t="s">
        <v>93</v>
      </c>
    </row>
    <row r="3" spans="1:7">
      <c r="A3">
        <v>3000</v>
      </c>
      <c r="B3" t="s">
        <v>0</v>
      </c>
      <c r="C3">
        <v>490000</v>
      </c>
      <c r="D3">
        <v>502650</v>
      </c>
      <c r="E3">
        <v>525000</v>
      </c>
      <c r="F3">
        <v>514278</v>
      </c>
      <c r="G3">
        <v>525000</v>
      </c>
    </row>
    <row r="4" spans="1:7">
      <c r="A4">
        <v>3005</v>
      </c>
      <c r="B4" t="s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>
        <v>3100</v>
      </c>
      <c r="B5" t="s">
        <v>1</v>
      </c>
      <c r="C5">
        <v>62000</v>
      </c>
      <c r="D5">
        <v>59960</v>
      </c>
      <c r="E5">
        <v>60000</v>
      </c>
      <c r="F5">
        <v>59520</v>
      </c>
      <c r="G5">
        <v>60000</v>
      </c>
    </row>
    <row r="6" spans="1:7">
      <c r="A6">
        <v>3620</v>
      </c>
      <c r="B6" t="s">
        <v>2</v>
      </c>
      <c r="C6">
        <v>2125000</v>
      </c>
      <c r="D6">
        <v>2185756</v>
      </c>
      <c r="E6">
        <v>2357097</v>
      </c>
      <c r="F6">
        <v>2440675</v>
      </c>
      <c r="G6">
        <v>2582911</v>
      </c>
    </row>
    <row r="7" spans="1:7" s="1" customFormat="1">
      <c r="A7" s="1" t="s">
        <v>0</v>
      </c>
      <c r="C7" s="1">
        <f>SUM(C3:C6)</f>
        <v>2677000</v>
      </c>
      <c r="D7" s="1">
        <f>SUM(D3:D6)</f>
        <v>2748366</v>
      </c>
      <c r="E7" s="1">
        <f>SUM(E3:E6)</f>
        <v>2942097</v>
      </c>
      <c r="G7" s="1">
        <f>SUM(G3:G6)</f>
        <v>3167911</v>
      </c>
    </row>
    <row r="8" spans="1:7">
      <c r="A8">
        <v>3900</v>
      </c>
      <c r="B8" t="s">
        <v>5</v>
      </c>
      <c r="C8">
        <v>76000</v>
      </c>
      <c r="D8">
        <v>39803</v>
      </c>
      <c r="E8">
        <v>0</v>
      </c>
      <c r="F8">
        <v>61983</v>
      </c>
      <c r="G8">
        <v>0</v>
      </c>
    </row>
    <row r="9" spans="1:7">
      <c r="A9">
        <v>3912</v>
      </c>
      <c r="B9" t="s">
        <v>6</v>
      </c>
      <c r="C9">
        <v>0</v>
      </c>
      <c r="D9">
        <v>18910</v>
      </c>
      <c r="E9">
        <v>0</v>
      </c>
      <c r="F9">
        <v>0</v>
      </c>
      <c r="G9">
        <v>0</v>
      </c>
    </row>
    <row r="10" spans="1:7" s="1" customFormat="1">
      <c r="A10" s="1" t="s">
        <v>3</v>
      </c>
      <c r="C10" s="1">
        <f>SUM(C8:C9)</f>
        <v>76000</v>
      </c>
      <c r="D10" s="1">
        <v>58713</v>
      </c>
      <c r="E10" s="1">
        <v>0</v>
      </c>
      <c r="G10" s="1">
        <v>0</v>
      </c>
    </row>
    <row r="11" spans="1:7" s="1" customFormat="1">
      <c r="A11" s="1" t="s">
        <v>4</v>
      </c>
      <c r="C11" s="1">
        <f>SUM(C7+C10)</f>
        <v>2753000</v>
      </c>
      <c r="D11" s="1">
        <f>SUM(D7+D10)</f>
        <v>2807079</v>
      </c>
      <c r="E11" s="1">
        <f>SUM(E7+E10)</f>
        <v>2942097</v>
      </c>
      <c r="F11" s="1">
        <v>3016936</v>
      </c>
      <c r="G11" s="1">
        <f>SUM(G7+G10)</f>
        <v>3167911</v>
      </c>
    </row>
    <row r="12" spans="1:7">
      <c r="A12">
        <v>4300</v>
      </c>
      <c r="B12" t="s">
        <v>9</v>
      </c>
      <c r="C12">
        <v>55000</v>
      </c>
      <c r="D12">
        <v>62237</v>
      </c>
      <c r="E12">
        <v>62500</v>
      </c>
      <c r="F12" s="2">
        <v>54381</v>
      </c>
      <c r="G12">
        <v>62500</v>
      </c>
    </row>
    <row r="13" spans="1:7">
      <c r="A13">
        <v>4310</v>
      </c>
      <c r="B13" t="s">
        <v>12</v>
      </c>
      <c r="C13">
        <v>30000</v>
      </c>
      <c r="D13">
        <v>9314</v>
      </c>
      <c r="E13">
        <v>30000</v>
      </c>
      <c r="F13" s="2">
        <v>2095</v>
      </c>
      <c r="G13">
        <v>30000</v>
      </c>
    </row>
    <row r="14" spans="1:7">
      <c r="A14">
        <v>4400</v>
      </c>
      <c r="B14" t="s">
        <v>10</v>
      </c>
      <c r="C14">
        <v>0</v>
      </c>
      <c r="D14">
        <v>1424</v>
      </c>
      <c r="E14">
        <v>4000</v>
      </c>
      <c r="F14" s="2">
        <v>13215</v>
      </c>
      <c r="G14">
        <v>15000</v>
      </c>
    </row>
    <row r="15" spans="1:7">
      <c r="A15">
        <v>4410</v>
      </c>
      <c r="B15" t="s">
        <v>11</v>
      </c>
      <c r="C15">
        <v>15000</v>
      </c>
      <c r="D15">
        <v>12925</v>
      </c>
      <c r="E15">
        <v>15000</v>
      </c>
      <c r="F15" s="2">
        <v>17325</v>
      </c>
      <c r="G15">
        <v>18000</v>
      </c>
    </row>
    <row r="16" spans="1:7" s="1" customFormat="1">
      <c r="A16" s="1" t="s">
        <v>7</v>
      </c>
      <c r="C16" s="1">
        <f>SUM(C12:C15)</f>
        <v>100000</v>
      </c>
      <c r="D16" s="1">
        <f>SUM(D12:D15)</f>
        <v>85900</v>
      </c>
      <c r="E16" s="1">
        <f>SUM(E12:E15)</f>
        <v>111500</v>
      </c>
      <c r="F16" s="2">
        <v>87905</v>
      </c>
      <c r="G16" s="1">
        <f>SUM(G12:G15)</f>
        <v>125500</v>
      </c>
    </row>
    <row r="17" spans="1:7">
      <c r="A17">
        <v>5000</v>
      </c>
      <c r="B17" t="s">
        <v>13</v>
      </c>
      <c r="C17">
        <v>1800000</v>
      </c>
      <c r="D17">
        <v>1692648</v>
      </c>
      <c r="E17">
        <v>1790000</v>
      </c>
      <c r="F17" s="2">
        <v>1749325</v>
      </c>
      <c r="G17">
        <v>1850000</v>
      </c>
    </row>
    <row r="18" spans="1:7">
      <c r="A18">
        <v>5010</v>
      </c>
      <c r="B18" t="s">
        <v>14</v>
      </c>
      <c r="C18">
        <v>200000</v>
      </c>
      <c r="D18">
        <v>171022</v>
      </c>
      <c r="E18">
        <v>200000</v>
      </c>
      <c r="F18" s="2">
        <v>78066</v>
      </c>
      <c r="G18">
        <v>200000</v>
      </c>
    </row>
    <row r="19" spans="1:7">
      <c r="A19">
        <v>5090</v>
      </c>
      <c r="B19" t="s">
        <v>15</v>
      </c>
      <c r="C19">
        <f>C17*12%</f>
        <v>216000</v>
      </c>
      <c r="D19">
        <v>223736</v>
      </c>
      <c r="E19">
        <f>(E17+E18)*12%</f>
        <v>238800</v>
      </c>
      <c r="F19" s="2">
        <v>219536</v>
      </c>
      <c r="G19">
        <f>(G17+G18)*12%</f>
        <v>246000</v>
      </c>
    </row>
    <row r="20" spans="1:7">
      <c r="A20">
        <v>5210</v>
      </c>
      <c r="B20" t="s">
        <v>86</v>
      </c>
      <c r="C20">
        <v>0</v>
      </c>
      <c r="D20">
        <v>0</v>
      </c>
      <c r="E20">
        <v>0</v>
      </c>
      <c r="G20">
        <v>0</v>
      </c>
    </row>
    <row r="21" spans="1:7">
      <c r="A21">
        <v>5230</v>
      </c>
      <c r="B21" t="s">
        <v>24</v>
      </c>
      <c r="C21">
        <v>1343</v>
      </c>
      <c r="F21">
        <v>3066</v>
      </c>
    </row>
    <row r="22" spans="1:7">
      <c r="A22">
        <v>5250</v>
      </c>
      <c r="B22" t="s">
        <v>16</v>
      </c>
      <c r="C22">
        <v>0</v>
      </c>
      <c r="D22">
        <v>0</v>
      </c>
      <c r="E22">
        <v>0</v>
      </c>
      <c r="F22">
        <v>1260</v>
      </c>
      <c r="G22">
        <v>3000</v>
      </c>
    </row>
    <row r="23" spans="1:7">
      <c r="A23">
        <v>5251</v>
      </c>
      <c r="B23" t="s">
        <v>17</v>
      </c>
      <c r="C23">
        <v>0</v>
      </c>
      <c r="D23">
        <v>0</v>
      </c>
      <c r="E23">
        <v>0</v>
      </c>
      <c r="F23">
        <v>1231</v>
      </c>
      <c r="G23">
        <v>0</v>
      </c>
    </row>
    <row r="24" spans="1:7">
      <c r="A24">
        <v>5295</v>
      </c>
      <c r="B24" t="s">
        <v>18</v>
      </c>
      <c r="C24">
        <v>-2009</v>
      </c>
      <c r="F24">
        <v>-3066</v>
      </c>
    </row>
    <row r="25" spans="1:7">
      <c r="A25">
        <v>5330</v>
      </c>
      <c r="B25" t="s">
        <v>19</v>
      </c>
      <c r="C25">
        <v>9000</v>
      </c>
      <c r="D25">
        <v>9000</v>
      </c>
      <c r="E25">
        <v>9000</v>
      </c>
      <c r="F25">
        <v>9000</v>
      </c>
      <c r="G25">
        <v>9000</v>
      </c>
    </row>
    <row r="26" spans="1:7">
      <c r="A26">
        <v>5331</v>
      </c>
      <c r="B26" t="s">
        <v>20</v>
      </c>
      <c r="C26">
        <v>0</v>
      </c>
      <c r="D26">
        <v>0</v>
      </c>
      <c r="E26">
        <v>0</v>
      </c>
      <c r="G26">
        <v>0</v>
      </c>
    </row>
    <row r="27" spans="1:7">
      <c r="A27">
        <v>5400</v>
      </c>
      <c r="B27" t="s">
        <v>21</v>
      </c>
      <c r="C27">
        <f>SUM(C17+C19)*10.6%</f>
        <v>213696</v>
      </c>
      <c r="D27">
        <v>198154</v>
      </c>
      <c r="E27">
        <f>SUM(E17+E19)*10.6%</f>
        <v>215052.79999999999</v>
      </c>
      <c r="F27">
        <v>209869</v>
      </c>
      <c r="G27">
        <v>230000</v>
      </c>
    </row>
    <row r="28" spans="1:7">
      <c r="A28">
        <v>5401</v>
      </c>
      <c r="B28" t="s">
        <v>22</v>
      </c>
      <c r="C28">
        <v>30158</v>
      </c>
      <c r="D28">
        <v>23716</v>
      </c>
      <c r="E28">
        <v>25000</v>
      </c>
      <c r="F28">
        <v>23271</v>
      </c>
      <c r="G28">
        <v>25000</v>
      </c>
    </row>
    <row r="29" spans="1:7">
      <c r="A29">
        <v>5402</v>
      </c>
      <c r="B29" t="s">
        <v>23</v>
      </c>
      <c r="C29">
        <v>0</v>
      </c>
      <c r="D29">
        <v>0</v>
      </c>
      <c r="E29">
        <v>0</v>
      </c>
      <c r="G29">
        <v>0</v>
      </c>
    </row>
    <row r="30" spans="1:7">
      <c r="A30">
        <v>5422</v>
      </c>
      <c r="B30" t="s">
        <v>25</v>
      </c>
      <c r="C30">
        <v>5940</v>
      </c>
      <c r="D30">
        <v>8542</v>
      </c>
      <c r="E30">
        <v>9000</v>
      </c>
      <c r="F30">
        <v>7560</v>
      </c>
      <c r="G30">
        <v>9000</v>
      </c>
    </row>
    <row r="31" spans="1:7">
      <c r="A31">
        <v>5425</v>
      </c>
      <c r="B31" t="s">
        <v>26</v>
      </c>
      <c r="C31">
        <v>150000</v>
      </c>
      <c r="D31">
        <v>176042</v>
      </c>
      <c r="E31">
        <v>180000</v>
      </c>
      <c r="F31">
        <v>165390</v>
      </c>
      <c r="G31">
        <v>180000</v>
      </c>
    </row>
    <row r="32" spans="1:7">
      <c r="A32">
        <v>5800</v>
      </c>
      <c r="B32" t="s">
        <v>84</v>
      </c>
      <c r="C32">
        <v>0</v>
      </c>
      <c r="D32">
        <v>-187471</v>
      </c>
      <c r="E32">
        <v>-187471</v>
      </c>
      <c r="F32">
        <v>-32509</v>
      </c>
      <c r="G32">
        <v>-50000</v>
      </c>
    </row>
    <row r="33" spans="1:7">
      <c r="A33">
        <v>5802</v>
      </c>
      <c r="B33" t="s">
        <v>85</v>
      </c>
    </row>
    <row r="34" spans="1:7">
      <c r="A34">
        <v>5900</v>
      </c>
      <c r="B34" t="s">
        <v>27</v>
      </c>
      <c r="C34">
        <v>0</v>
      </c>
      <c r="D34">
        <v>2225</v>
      </c>
      <c r="E34">
        <v>2225</v>
      </c>
      <c r="F34">
        <v>1319</v>
      </c>
      <c r="G34">
        <v>2225</v>
      </c>
    </row>
    <row r="35" spans="1:7">
      <c r="A35">
        <v>5901</v>
      </c>
      <c r="B35" t="s">
        <v>28</v>
      </c>
      <c r="C35">
        <v>1000</v>
      </c>
      <c r="D35">
        <v>0</v>
      </c>
      <c r="E35">
        <v>0</v>
      </c>
      <c r="G35">
        <v>0</v>
      </c>
    </row>
    <row r="36" spans="1:7" s="1" customFormat="1">
      <c r="A36">
        <v>5950</v>
      </c>
      <c r="B36" t="s">
        <v>29</v>
      </c>
      <c r="C36">
        <v>4000</v>
      </c>
      <c r="D36">
        <v>5929</v>
      </c>
      <c r="E36">
        <v>7000</v>
      </c>
      <c r="F36" s="1">
        <v>9370</v>
      </c>
      <c r="G36">
        <v>7000</v>
      </c>
    </row>
    <row r="37" spans="1:7">
      <c r="A37">
        <v>5990</v>
      </c>
      <c r="B37" t="s">
        <v>30</v>
      </c>
      <c r="C37">
        <v>15000</v>
      </c>
      <c r="D37">
        <v>15719</v>
      </c>
      <c r="E37">
        <v>20000</v>
      </c>
      <c r="F37">
        <v>24272</v>
      </c>
      <c r="G37">
        <v>25000</v>
      </c>
    </row>
    <row r="38" spans="1:7" s="1" customFormat="1">
      <c r="A38">
        <v>5991</v>
      </c>
      <c r="B38" t="s">
        <v>31</v>
      </c>
      <c r="C38">
        <v>25000</v>
      </c>
      <c r="D38">
        <v>26675</v>
      </c>
      <c r="E38">
        <v>30000</v>
      </c>
      <c r="F38" s="1">
        <v>12967</v>
      </c>
      <c r="G38">
        <v>20000</v>
      </c>
    </row>
    <row r="39" spans="1:7">
      <c r="A39" s="1" t="s">
        <v>8</v>
      </c>
      <c r="B39" s="1"/>
      <c r="C39" s="1">
        <f>SUM(C17:C38)</f>
        <v>2669128</v>
      </c>
      <c r="D39" s="1">
        <f>SUM(D17:D38)</f>
        <v>2365937</v>
      </c>
      <c r="E39" s="1">
        <f>SUM(E17:E38)</f>
        <v>2538606.7999999998</v>
      </c>
      <c r="F39">
        <v>2481657</v>
      </c>
      <c r="G39" s="1">
        <f>SUM(G17:G38)</f>
        <v>2756225</v>
      </c>
    </row>
    <row r="40" spans="1:7" s="2" customFormat="1">
      <c r="A40">
        <v>6010</v>
      </c>
      <c r="B40" t="s">
        <v>32</v>
      </c>
      <c r="C40">
        <v>22000</v>
      </c>
      <c r="D40">
        <v>21600</v>
      </c>
      <c r="E40">
        <v>21600</v>
      </c>
      <c r="F40" s="1">
        <v>23603</v>
      </c>
      <c r="G40">
        <v>22000</v>
      </c>
    </row>
    <row r="41" spans="1:7">
      <c r="A41" s="1" t="s">
        <v>33</v>
      </c>
      <c r="B41" s="1"/>
      <c r="C41" s="1">
        <f>SUM(C40)</f>
        <v>22000</v>
      </c>
      <c r="D41" s="1">
        <f>SUM(D40)</f>
        <v>21600</v>
      </c>
      <c r="E41" s="1">
        <f>SUM(E40)</f>
        <v>21600</v>
      </c>
      <c r="G41" s="1">
        <f>SUM(G40)</f>
        <v>22000</v>
      </c>
    </row>
    <row r="42" spans="1:7" s="2" customFormat="1">
      <c r="A42">
        <v>6320</v>
      </c>
      <c r="B42" t="s">
        <v>34</v>
      </c>
      <c r="C42">
        <v>4470</v>
      </c>
      <c r="D42">
        <v>7617</v>
      </c>
      <c r="E42">
        <v>7617</v>
      </c>
      <c r="F42" s="1">
        <v>4324</v>
      </c>
      <c r="G42">
        <v>5000</v>
      </c>
    </row>
    <row r="43" spans="1:7">
      <c r="A43" s="2">
        <v>6340</v>
      </c>
      <c r="B43" s="2" t="s">
        <v>35</v>
      </c>
      <c r="C43" s="2">
        <v>21000</v>
      </c>
      <c r="D43" s="2">
        <v>17346</v>
      </c>
      <c r="E43" s="2">
        <v>17346</v>
      </c>
      <c r="F43" s="2">
        <v>21740</v>
      </c>
      <c r="G43" s="2">
        <v>22000</v>
      </c>
    </row>
    <row r="44" spans="1:7" s="1" customFormat="1">
      <c r="A44">
        <v>6360</v>
      </c>
      <c r="B44" t="s">
        <v>36</v>
      </c>
      <c r="C44">
        <v>440</v>
      </c>
      <c r="D44">
        <v>219</v>
      </c>
      <c r="E44">
        <v>219</v>
      </c>
      <c r="F44" s="1">
        <v>757</v>
      </c>
      <c r="G44">
        <v>750</v>
      </c>
    </row>
    <row r="45" spans="1:7">
      <c r="A45" s="2">
        <v>6390</v>
      </c>
      <c r="B45" s="2" t="s">
        <v>37</v>
      </c>
      <c r="C45" s="2">
        <v>230</v>
      </c>
      <c r="D45" s="2">
        <v>0</v>
      </c>
      <c r="E45" s="2">
        <v>0</v>
      </c>
      <c r="G45" s="2">
        <v>0</v>
      </c>
    </row>
    <row r="46" spans="1:7" s="1" customFormat="1">
      <c r="A46">
        <v>6399</v>
      </c>
      <c r="B46" t="s">
        <v>38</v>
      </c>
      <c r="C46">
        <v>6600</v>
      </c>
      <c r="D46">
        <v>5212</v>
      </c>
      <c r="E46">
        <v>5212</v>
      </c>
      <c r="F46" s="1">
        <v>6906</v>
      </c>
      <c r="G46">
        <v>7000</v>
      </c>
    </row>
    <row r="47" spans="1:7">
      <c r="A47" s="1" t="s">
        <v>39</v>
      </c>
      <c r="B47" s="1"/>
      <c r="C47" s="1">
        <f>SUM(C42:C46)</f>
        <v>32740</v>
      </c>
      <c r="D47" s="1">
        <f>SUM(D42:D46)</f>
        <v>30394</v>
      </c>
      <c r="E47" s="1">
        <v>32000</v>
      </c>
      <c r="F47">
        <v>33727</v>
      </c>
      <c r="G47" s="1">
        <v>35000</v>
      </c>
    </row>
    <row r="48" spans="1:7">
      <c r="A48">
        <v>6420</v>
      </c>
      <c r="B48" t="s">
        <v>40</v>
      </c>
      <c r="C48">
        <v>593</v>
      </c>
      <c r="D48">
        <v>0</v>
      </c>
      <c r="E48">
        <v>0</v>
      </c>
      <c r="G48">
        <v>0</v>
      </c>
    </row>
    <row r="49" spans="1:7">
      <c r="A49" s="1" t="s">
        <v>41</v>
      </c>
      <c r="B49" s="1"/>
      <c r="C49" s="1">
        <f>SUM(C48)</f>
        <v>593</v>
      </c>
      <c r="D49" s="1">
        <f>SUM(D48)</f>
        <v>0</v>
      </c>
      <c r="E49" s="1">
        <f>SUM(E48)</f>
        <v>0</v>
      </c>
      <c r="G49" s="1">
        <f>SUM(G48)</f>
        <v>0</v>
      </c>
    </row>
    <row r="50" spans="1:7" s="1" customFormat="1">
      <c r="A50">
        <v>6540</v>
      </c>
      <c r="B50" t="s">
        <v>82</v>
      </c>
      <c r="C50">
        <v>25000</v>
      </c>
      <c r="D50">
        <v>5787</v>
      </c>
      <c r="E50">
        <v>10000</v>
      </c>
      <c r="F50" s="1">
        <v>16193</v>
      </c>
      <c r="G50">
        <v>15000</v>
      </c>
    </row>
    <row r="51" spans="1:7">
      <c r="A51">
        <v>6550</v>
      </c>
      <c r="B51" s="1" t="s">
        <v>83</v>
      </c>
      <c r="C51">
        <v>25000</v>
      </c>
      <c r="D51">
        <v>41573</v>
      </c>
      <c r="E51">
        <v>41573</v>
      </c>
      <c r="F51">
        <v>29159</v>
      </c>
      <c r="G51">
        <v>35000</v>
      </c>
    </row>
    <row r="52" spans="1:7" s="1" customFormat="1">
      <c r="A52">
        <v>6572</v>
      </c>
      <c r="B52" t="s">
        <v>87</v>
      </c>
      <c r="C52">
        <v>7500</v>
      </c>
      <c r="D52">
        <v>-844</v>
      </c>
      <c r="E52">
        <v>2500</v>
      </c>
      <c r="F52" s="1">
        <v>1032</v>
      </c>
      <c r="G52">
        <v>2500</v>
      </c>
    </row>
    <row r="53" spans="1:7">
      <c r="A53" s="1" t="s">
        <v>42</v>
      </c>
      <c r="B53" s="1"/>
      <c r="C53" s="1">
        <f>SUM(C50:C52)</f>
        <v>57500</v>
      </c>
      <c r="D53" s="1">
        <f>SUM(D50:D52)</f>
        <v>46516</v>
      </c>
      <c r="E53" s="1">
        <f>SUM(E50:E52)</f>
        <v>54073</v>
      </c>
      <c r="G53" s="1">
        <f>SUM(G50:G52)</f>
        <v>52500</v>
      </c>
    </row>
    <row r="54" spans="1:7">
      <c r="A54">
        <v>6600</v>
      </c>
      <c r="B54" t="s">
        <v>43</v>
      </c>
      <c r="C54">
        <v>15000</v>
      </c>
      <c r="D54">
        <v>4878</v>
      </c>
      <c r="E54">
        <v>5000</v>
      </c>
      <c r="F54" s="1">
        <v>3139</v>
      </c>
      <c r="G54">
        <v>5000</v>
      </c>
    </row>
    <row r="55" spans="1:7" s="1" customFormat="1">
      <c r="A55" s="1" t="s">
        <v>44</v>
      </c>
      <c r="C55" s="1">
        <f>SUM(C54)</f>
        <v>15000</v>
      </c>
      <c r="D55" s="1">
        <f>SUM(D54)</f>
        <v>4878</v>
      </c>
      <c r="E55" s="1">
        <f>SUM(E54)</f>
        <v>5000</v>
      </c>
      <c r="G55" s="1">
        <f>SUM(G54)</f>
        <v>5000</v>
      </c>
    </row>
    <row r="56" spans="1:7">
      <c r="A56">
        <v>6701</v>
      </c>
      <c r="B56" t="s">
        <v>76</v>
      </c>
      <c r="C56">
        <v>4000</v>
      </c>
      <c r="D56">
        <v>6664</v>
      </c>
      <c r="E56">
        <v>7000</v>
      </c>
      <c r="F56" s="1">
        <v>2525</v>
      </c>
      <c r="G56">
        <v>5000</v>
      </c>
    </row>
    <row r="57" spans="1:7">
      <c r="A57">
        <v>6705</v>
      </c>
      <c r="B57" t="s">
        <v>77</v>
      </c>
      <c r="C57">
        <v>90000</v>
      </c>
      <c r="D57">
        <v>88450</v>
      </c>
      <c r="E57">
        <v>90000</v>
      </c>
      <c r="F57" s="1">
        <v>70178</v>
      </c>
      <c r="G57">
        <v>90000</v>
      </c>
    </row>
    <row r="58" spans="1:7">
      <c r="A58" s="1" t="s">
        <v>45</v>
      </c>
      <c r="B58" s="1"/>
      <c r="C58" s="1">
        <f>SUM(C56:C57)</f>
        <v>94000</v>
      </c>
      <c r="D58" s="1">
        <f>SUM(D56:D57)</f>
        <v>95114</v>
      </c>
      <c r="E58" s="1">
        <f>SUM(E56:E57)</f>
        <v>97000</v>
      </c>
      <c r="F58" s="1">
        <v>72703</v>
      </c>
      <c r="G58" s="1">
        <f>SUM(G56:G57)</f>
        <v>95000</v>
      </c>
    </row>
    <row r="59" spans="1:7">
      <c r="A59">
        <v>6800</v>
      </c>
      <c r="B59" t="s">
        <v>51</v>
      </c>
      <c r="C59">
        <v>6000</v>
      </c>
      <c r="D59">
        <v>1621</v>
      </c>
      <c r="E59">
        <v>4000</v>
      </c>
      <c r="F59" s="1">
        <v>2347</v>
      </c>
      <c r="G59">
        <v>4000</v>
      </c>
    </row>
    <row r="60" spans="1:7" s="1" customFormat="1">
      <c r="A60">
        <v>6820</v>
      </c>
      <c r="B60" t="s">
        <v>52</v>
      </c>
      <c r="C60">
        <v>0</v>
      </c>
      <c r="D60">
        <v>0</v>
      </c>
      <c r="E60">
        <v>0</v>
      </c>
      <c r="G60">
        <v>0</v>
      </c>
    </row>
    <row r="61" spans="1:7">
      <c r="A61">
        <v>6840</v>
      </c>
      <c r="B61" t="s">
        <v>53</v>
      </c>
      <c r="C61">
        <v>5000</v>
      </c>
      <c r="D61">
        <v>3356</v>
      </c>
      <c r="E61">
        <v>3356</v>
      </c>
      <c r="F61" s="1">
        <v>5276</v>
      </c>
      <c r="G61">
        <v>3356</v>
      </c>
    </row>
    <row r="62" spans="1:7">
      <c r="A62">
        <v>6860</v>
      </c>
      <c r="B62" t="s">
        <v>54</v>
      </c>
      <c r="C62">
        <v>10000</v>
      </c>
      <c r="D62">
        <v>55628</v>
      </c>
      <c r="E62">
        <v>10000</v>
      </c>
      <c r="F62" s="1">
        <v>1000</v>
      </c>
      <c r="G62">
        <v>5000</v>
      </c>
    </row>
    <row r="63" spans="1:7" s="1" customFormat="1">
      <c r="A63" s="1" t="s">
        <v>46</v>
      </c>
      <c r="C63" s="1">
        <f>SUM(C59:C62)</f>
        <v>21000</v>
      </c>
      <c r="D63" s="1">
        <f>SUM(D59:D62)</f>
        <v>60605</v>
      </c>
      <c r="E63" s="1">
        <f>SUM(E59:E62)</f>
        <v>17356</v>
      </c>
      <c r="F63" s="1">
        <v>8623</v>
      </c>
      <c r="G63" s="1">
        <f>SUM(G59:G62)</f>
        <v>12356</v>
      </c>
    </row>
    <row r="64" spans="1:7">
      <c r="A64">
        <v>6900</v>
      </c>
      <c r="B64" t="s">
        <v>55</v>
      </c>
      <c r="C64">
        <v>16000</v>
      </c>
      <c r="D64">
        <v>12873</v>
      </c>
      <c r="E64">
        <v>12873</v>
      </c>
      <c r="F64" s="1">
        <v>14525</v>
      </c>
      <c r="G64">
        <v>15000</v>
      </c>
    </row>
    <row r="65" spans="1:7">
      <c r="A65">
        <v>6940</v>
      </c>
      <c r="B65" t="s">
        <v>56</v>
      </c>
      <c r="C65">
        <v>130</v>
      </c>
      <c r="D65">
        <v>32</v>
      </c>
      <c r="E65">
        <v>32</v>
      </c>
      <c r="F65" s="1">
        <v>42</v>
      </c>
      <c r="G65">
        <v>100</v>
      </c>
    </row>
    <row r="66" spans="1:7" s="1" customFormat="1">
      <c r="A66" s="1" t="s">
        <v>47</v>
      </c>
      <c r="C66" s="1">
        <f>SUM(C64:C65)</f>
        <v>16130</v>
      </c>
      <c r="D66" s="1">
        <f>SUM(D64:D65)</f>
        <v>12905</v>
      </c>
      <c r="E66" s="1">
        <f>SUM(E64:E65)</f>
        <v>12905</v>
      </c>
      <c r="F66" s="1">
        <v>15669</v>
      </c>
      <c r="G66" s="1">
        <f>SUM(G64:G65)</f>
        <v>15100</v>
      </c>
    </row>
    <row r="67" spans="1:7">
      <c r="A67">
        <v>7130</v>
      </c>
      <c r="B67" t="s">
        <v>57</v>
      </c>
      <c r="C67">
        <v>8000</v>
      </c>
      <c r="D67">
        <v>1764</v>
      </c>
      <c r="E67">
        <v>2000</v>
      </c>
      <c r="F67" s="1">
        <v>4551</v>
      </c>
      <c r="G67">
        <v>5000</v>
      </c>
    </row>
    <row r="68" spans="1:7">
      <c r="A68">
        <v>7140</v>
      </c>
      <c r="B68" t="s">
        <v>58</v>
      </c>
      <c r="C68">
        <v>4000</v>
      </c>
      <c r="D68">
        <v>2699</v>
      </c>
      <c r="E68">
        <v>4000</v>
      </c>
      <c r="F68" s="1">
        <v>280</v>
      </c>
      <c r="G68">
        <v>1500</v>
      </c>
    </row>
    <row r="69" spans="1:7" s="1" customFormat="1">
      <c r="A69" s="1" t="s">
        <v>48</v>
      </c>
      <c r="C69" s="1">
        <f>SUM(C67:C68)</f>
        <v>12000</v>
      </c>
      <c r="D69" s="1">
        <f>SUM(D67:D68)</f>
        <v>4463</v>
      </c>
      <c r="E69" s="1">
        <f>SUM(E67:E68)</f>
        <v>6000</v>
      </c>
      <c r="F69" s="1">
        <v>4831</v>
      </c>
      <c r="G69" s="1">
        <f>SUM(G67:G68)</f>
        <v>6500</v>
      </c>
    </row>
    <row r="70" spans="1:7">
      <c r="A70">
        <v>7321</v>
      </c>
      <c r="B70" t="s">
        <v>59</v>
      </c>
      <c r="C70">
        <v>0</v>
      </c>
      <c r="D70">
        <v>0</v>
      </c>
      <c r="E70">
        <v>0</v>
      </c>
      <c r="G70">
        <v>0</v>
      </c>
    </row>
    <row r="71" spans="1:7">
      <c r="A71">
        <v>7322</v>
      </c>
      <c r="B71" t="s">
        <v>60</v>
      </c>
      <c r="C71">
        <v>994</v>
      </c>
      <c r="D71">
        <v>58</v>
      </c>
      <c r="E71">
        <v>58</v>
      </c>
      <c r="G71">
        <v>100</v>
      </c>
    </row>
    <row r="72" spans="1:7">
      <c r="A72" s="1" t="s">
        <v>49</v>
      </c>
      <c r="B72" s="1"/>
      <c r="C72" s="1">
        <f>SUM(C70:C71)</f>
        <v>994</v>
      </c>
      <c r="D72" s="1">
        <f>SUM(D70:D71)</f>
        <v>58</v>
      </c>
      <c r="E72" s="1">
        <f>SUM(E70:E71)</f>
        <v>58</v>
      </c>
      <c r="G72" s="1">
        <f>SUM(G70:G71)</f>
        <v>100</v>
      </c>
    </row>
    <row r="73" spans="1:7" s="1" customFormat="1">
      <c r="A73">
        <v>7400</v>
      </c>
      <c r="B73" t="s">
        <v>61</v>
      </c>
      <c r="C73">
        <v>10000</v>
      </c>
      <c r="D73">
        <v>8960</v>
      </c>
      <c r="E73">
        <v>9000</v>
      </c>
      <c r="F73" s="1">
        <v>9229</v>
      </c>
      <c r="G73">
        <v>10000</v>
      </c>
    </row>
    <row r="74" spans="1:7">
      <c r="A74">
        <v>7430</v>
      </c>
      <c r="B74" t="s">
        <v>62</v>
      </c>
      <c r="D74">
        <v>445</v>
      </c>
      <c r="E74">
        <v>1000</v>
      </c>
      <c r="F74">
        <v>445</v>
      </c>
      <c r="G74">
        <v>1000</v>
      </c>
    </row>
    <row r="75" spans="1:7" s="1" customFormat="1">
      <c r="A75">
        <v>7450</v>
      </c>
      <c r="B75" t="s">
        <v>63</v>
      </c>
      <c r="C75">
        <v>0</v>
      </c>
      <c r="D75">
        <v>0</v>
      </c>
      <c r="E75">
        <v>0</v>
      </c>
      <c r="G75">
        <v>0</v>
      </c>
    </row>
    <row r="76" spans="1:7">
      <c r="A76" s="1" t="s">
        <v>50</v>
      </c>
      <c r="B76" s="1"/>
      <c r="C76" s="1">
        <f>SUM(C73:C75)</f>
        <v>10000</v>
      </c>
      <c r="D76" s="1">
        <f>SUM(D73:D75)</f>
        <v>9405</v>
      </c>
      <c r="E76" s="1">
        <f>SUM(E73:E75)</f>
        <v>10000</v>
      </c>
      <c r="F76">
        <v>10385</v>
      </c>
      <c r="G76" s="1">
        <f>SUM(G73:G75)</f>
        <v>11000</v>
      </c>
    </row>
    <row r="77" spans="1:7">
      <c r="A77">
        <v>7500</v>
      </c>
      <c r="B77" t="s">
        <v>64</v>
      </c>
      <c r="C77">
        <v>6000</v>
      </c>
      <c r="D77">
        <v>4759</v>
      </c>
      <c r="E77">
        <v>5000</v>
      </c>
      <c r="F77" s="1">
        <v>5253</v>
      </c>
      <c r="G77">
        <v>6000</v>
      </c>
    </row>
    <row r="78" spans="1:7">
      <c r="A78" s="1" t="s">
        <v>65</v>
      </c>
      <c r="B78" s="1"/>
      <c r="C78" s="1">
        <f>SUM(C77)</f>
        <v>6000</v>
      </c>
      <c r="D78" s="1">
        <f>SUM(D77)</f>
        <v>4759</v>
      </c>
      <c r="E78" s="1">
        <f>SUM(E77)</f>
        <v>5000</v>
      </c>
      <c r="F78">
        <v>5253</v>
      </c>
      <c r="G78" s="1">
        <f>SUM(G77)</f>
        <v>6000</v>
      </c>
    </row>
    <row r="79" spans="1:7">
      <c r="A79">
        <v>7770</v>
      </c>
      <c r="B79" t="s">
        <v>67</v>
      </c>
      <c r="C79">
        <v>9000</v>
      </c>
      <c r="D79">
        <v>9456</v>
      </c>
      <c r="E79">
        <v>9456</v>
      </c>
      <c r="F79" s="1">
        <v>9650</v>
      </c>
      <c r="G79">
        <v>9456</v>
      </c>
    </row>
    <row r="80" spans="1:7" s="1" customFormat="1">
      <c r="A80">
        <v>7771</v>
      </c>
      <c r="B80" t="s">
        <v>68</v>
      </c>
      <c r="C80">
        <v>11</v>
      </c>
      <c r="D80">
        <v>217</v>
      </c>
      <c r="E80">
        <v>217</v>
      </c>
      <c r="F80" s="1">
        <v>2</v>
      </c>
      <c r="G80">
        <v>217</v>
      </c>
    </row>
    <row r="81" spans="1:7" s="1" customFormat="1">
      <c r="A81">
        <v>7795</v>
      </c>
      <c r="B81" t="s">
        <v>69</v>
      </c>
      <c r="C81">
        <v>15000</v>
      </c>
      <c r="D81">
        <v>4313</v>
      </c>
      <c r="E81">
        <v>4313</v>
      </c>
      <c r="G81">
        <v>4313</v>
      </c>
    </row>
    <row r="82" spans="1:7" s="1" customFormat="1">
      <c r="A82">
        <v>7798</v>
      </c>
      <c r="B82" t="s">
        <v>66</v>
      </c>
      <c r="C82">
        <v>7000</v>
      </c>
      <c r="D82">
        <v>750</v>
      </c>
      <c r="E82">
        <v>750</v>
      </c>
      <c r="G82">
        <v>750</v>
      </c>
    </row>
    <row r="83" spans="1:7">
      <c r="A83" s="1" t="s">
        <v>66</v>
      </c>
      <c r="B83" s="1"/>
      <c r="C83" s="1">
        <f>SUM(C79:C82)</f>
        <v>31011</v>
      </c>
      <c r="D83" s="1">
        <f>SUM(D79:D82)</f>
        <v>14736</v>
      </c>
      <c r="E83" s="1">
        <f>SUM(E79:E82)</f>
        <v>14736</v>
      </c>
      <c r="F83" s="1">
        <v>13396</v>
      </c>
      <c r="G83" s="1">
        <f>SUM(G79:G82)</f>
        <v>14736</v>
      </c>
    </row>
    <row r="84" spans="1:7">
      <c r="A84" s="1" t="s">
        <v>70</v>
      </c>
      <c r="B84" s="1"/>
      <c r="C84" s="1">
        <f>SUM(C16+C39+C41+C47+C49+C53+C55+C58+C63+C66+C69+C72+C76+C78+C83)</f>
        <v>3088096</v>
      </c>
      <c r="D84" s="1">
        <f>SUM(D16+D39+D41+D47+D49+D53+D55+D58+D63+D66+D69+D72+D76+D78+D83)</f>
        <v>2757270</v>
      </c>
      <c r="E84" s="1">
        <f>SUM(E16+E39+E41+E47+E49+E53+E55+E58+E63+E66+E69+E72+E76+E78+E83)</f>
        <v>2925834.8</v>
      </c>
      <c r="F84" s="1">
        <v>2818837</v>
      </c>
      <c r="G84" s="1">
        <f>SUM(G16+G39+G41+G47+G49+G53+G55+G58+G63+G66+G69+G72+G76+G78+G83)</f>
        <v>3157017</v>
      </c>
    </row>
    <row r="85" spans="1:7">
      <c r="A85" s="1" t="s">
        <v>71</v>
      </c>
      <c r="B85" s="1"/>
      <c r="C85" s="1">
        <f>SUM(C11-C84)</f>
        <v>-335096</v>
      </c>
      <c r="D85" s="1">
        <f>SUM(D11-D84)</f>
        <v>49809</v>
      </c>
      <c r="E85" s="1">
        <f>SUM(E11-E84)</f>
        <v>16262.200000000186</v>
      </c>
      <c r="F85" s="1">
        <v>198099</v>
      </c>
      <c r="G85" s="1">
        <f>SUM(G11-G84)</f>
        <v>10894</v>
      </c>
    </row>
    <row r="86" spans="1:7" s="1" customFormat="1">
      <c r="A86">
        <v>8050</v>
      </c>
      <c r="B86" t="s">
        <v>78</v>
      </c>
      <c r="C86">
        <v>7459</v>
      </c>
      <c r="D86">
        <v>6165</v>
      </c>
      <c r="E86">
        <v>6165</v>
      </c>
      <c r="F86" s="1">
        <v>6880</v>
      </c>
      <c r="G86">
        <v>6165</v>
      </c>
    </row>
    <row r="87" spans="1:7">
      <c r="A87">
        <v>8051</v>
      </c>
      <c r="B87" t="s">
        <v>79</v>
      </c>
      <c r="C87">
        <v>10000</v>
      </c>
      <c r="D87">
        <v>21046</v>
      </c>
      <c r="E87">
        <v>21046</v>
      </c>
      <c r="F87" s="1">
        <v>13199</v>
      </c>
      <c r="G87">
        <v>21046</v>
      </c>
    </row>
    <row r="88" spans="1:7" s="1" customFormat="1">
      <c r="A88">
        <v>8055</v>
      </c>
      <c r="B88" t="s">
        <v>80</v>
      </c>
      <c r="C88"/>
      <c r="D88"/>
      <c r="E88"/>
      <c r="G88"/>
    </row>
    <row r="89" spans="1:7" s="1" customFormat="1">
      <c r="A89" s="1" t="s">
        <v>72</v>
      </c>
      <c r="C89" s="1">
        <f>SUM(C86:C88)</f>
        <v>17459</v>
      </c>
      <c r="D89" s="1">
        <f>SUM(D86:D88)</f>
        <v>27211</v>
      </c>
      <c r="E89" s="1">
        <f>SUM(E86:E88)</f>
        <v>27211</v>
      </c>
      <c r="F89" s="1">
        <v>20079</v>
      </c>
      <c r="G89" s="1">
        <f>SUM(G86:G88)</f>
        <v>27211</v>
      </c>
    </row>
    <row r="90" spans="1:7" s="1" customFormat="1">
      <c r="A90">
        <v>8155</v>
      </c>
      <c r="B90" t="s">
        <v>81</v>
      </c>
      <c r="C90">
        <v>9148</v>
      </c>
      <c r="D90">
        <v>20</v>
      </c>
      <c r="E90">
        <v>20</v>
      </c>
      <c r="F90" s="1">
        <v>14</v>
      </c>
      <c r="G90">
        <v>20</v>
      </c>
    </row>
    <row r="91" spans="1:7" s="1" customFormat="1">
      <c r="A91"/>
      <c r="B91" t="s">
        <v>89</v>
      </c>
      <c r="C91">
        <v>50000</v>
      </c>
      <c r="D91">
        <v>36739</v>
      </c>
      <c r="E91">
        <v>36739</v>
      </c>
      <c r="G91">
        <v>36739</v>
      </c>
    </row>
    <row r="92" spans="1:7">
      <c r="A92" s="1" t="s">
        <v>73</v>
      </c>
      <c r="B92" s="1"/>
      <c r="C92" s="1">
        <f>(C90+C91)</f>
        <v>59148</v>
      </c>
      <c r="D92" s="1">
        <f>(D90+D91)</f>
        <v>36759</v>
      </c>
      <c r="E92" s="1">
        <f>(E90+E91)</f>
        <v>36759</v>
      </c>
      <c r="F92" s="1">
        <v>33160</v>
      </c>
      <c r="G92" s="1">
        <f>(G90+G91)</f>
        <v>36759</v>
      </c>
    </row>
    <row r="93" spans="1:7">
      <c r="A93" s="1" t="s">
        <v>74</v>
      </c>
      <c r="B93" s="1"/>
      <c r="C93" s="1">
        <f>SUM(C89-C92)</f>
        <v>-41689</v>
      </c>
      <c r="D93" s="1">
        <f>SUM(D89-D92)</f>
        <v>-9548</v>
      </c>
      <c r="E93" s="1">
        <f>SUM(E89-E92)</f>
        <v>-9548</v>
      </c>
      <c r="F93" s="1">
        <v>-13081</v>
      </c>
      <c r="G93" s="1">
        <f>SUM(G89-G92)</f>
        <v>-9548</v>
      </c>
    </row>
    <row r="94" spans="1:7">
      <c r="A94" s="1" t="s">
        <v>75</v>
      </c>
      <c r="B94" s="1"/>
      <c r="C94" s="1">
        <f>SUM(C85+C93)</f>
        <v>-376785</v>
      </c>
      <c r="D94" s="1">
        <f>SUM(D85+D93)</f>
        <v>40261</v>
      </c>
      <c r="E94" s="1">
        <f>SUM(E85+E93)</f>
        <v>6714.2000000001863</v>
      </c>
      <c r="F94" s="1">
        <v>186654</v>
      </c>
      <c r="G94" s="1">
        <f>SUM(G85+G93)</f>
        <v>1346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</dc:creator>
  <cp:lastModifiedBy>Synnøve</cp:lastModifiedBy>
  <cp:lastPrinted>2014-03-11T07:47:19Z</cp:lastPrinted>
  <dcterms:created xsi:type="dcterms:W3CDTF">2012-02-08T10:10:06Z</dcterms:created>
  <dcterms:modified xsi:type="dcterms:W3CDTF">2016-03-01T19:23:46Z</dcterms:modified>
</cp:coreProperties>
</file>